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2\"/>
    </mc:Choice>
  </mc:AlternateContent>
  <xr:revisionPtr revIDLastSave="0" documentId="13_ncr:1_{BDF3F45B-3DBB-4E6D-9058-BD871EAD4506}" xr6:coauthVersionLast="47" xr6:coauthVersionMax="47" xr10:uidLastSave="{00000000-0000-0000-0000-000000000000}"/>
  <bookViews>
    <workbookView xWindow="396" yWindow="14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37 02-01" sheetId="6" r:id="rId6"/>
    <sheet name="ОСР 537-09-01" sheetId="7" r:id="rId7"/>
    <sheet name="ОСР 537 12-01" sheetId="8" r:id="rId8"/>
    <sheet name="ОСР 27-02-01(1)" sheetId="9" r:id="rId9"/>
    <sheet name="ОСР 27-09-01(1)" sheetId="10" r:id="rId10"/>
    <sheet name="ОСР 27-12-01(1)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<sst xmlns="http://schemas.openxmlformats.org/spreadsheetml/2006/main" count="429" uniqueCount="168">
  <si>
    <t>СВОДКА ЗАТРАТ</t>
  </si>
  <si>
    <t>P_0302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</si>
  <si>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</si>
  <si>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</si>
  <si>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</si>
  <si>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</si>
  <si>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</si>
  <si>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</si>
  <si>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</si>
  <si>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</si>
  <si>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</si>
  <si>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</si>
  <si>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</si>
  <si>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</si>
  <si>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</si>
  <si>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</si>
  <si>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</si>
  <si>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</si>
  <si>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</si>
  <si>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</si>
  <si>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</si>
  <si>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</si>
  <si>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</si>
  <si>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</si>
  <si>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</si>
  <si>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</si>
  <si>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</si>
  <si>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</si>
  <si>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</si>
  <si>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</si>
  <si>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</si>
  <si>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</si>
  <si>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</si>
  <si>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</si>
  <si>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</si>
  <si>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</si>
  <si>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</si>
  <si>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</si>
  <si>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</si>
  <si>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</si>
  <si>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</si>
  <si>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</si>
  <si>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</si>
  <si>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</si>
  <si>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</si>
  <si>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</si>
  <si>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</si>
  <si>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</si>
  <si>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</si>
  <si>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</si>
  <si>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</si>
  <si>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</si>
  <si>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</si>
  <si>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</si>
  <si>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</si>
  <si>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</si>
  <si>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</si>
  <si>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</si>
  <si>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</si>
  <si>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</si>
  <si>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</si>
  <si>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</si>
  <si>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</si>
  <si>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</si>
  <si>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</si>
  <si>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</si>
  <si>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</si>
  <si>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</si>
  <si>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</si>
  <si>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</si>
  <si>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</si>
  <si>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</si>
  <si>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</si>
  <si>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</si>
  <si>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</si>
  <si>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</si>
  <si>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</si>
  <si>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</si>
  <si>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</si>
  <si>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</si>
  <si>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</si>
  <si>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</si>
  <si>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</si>
  <si>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</si>
  <si>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</si>
  <si>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</si>
  <si>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</si>
  <si>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</si>
  <si>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</si>
  <si>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</si>
  <si>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</si>
  <si>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</si>
  <si>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</si>
  <si>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</si>
  <si>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</si>
  <si>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</si>
  <si>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</si>
  <si>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</si>
  <si>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</si>
  <si>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</si>
  <si>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</si>
  <si>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</si>
  <si>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</si>
  <si>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</si>
  <si>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</si>
  <si>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</si>
  <si>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</si>
  <si>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</si>
  <si>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</si>
  <si>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</si>
  <si>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</si>
  <si>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</si>
  <si>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</si>
  <si>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</si>
  <si>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Реконструкция КЛ-6 кВ от РП-135 до РП-147 г.о. Самара Самарская область</t>
  </si>
  <si>
    <t>КЛ-6 кВ ГНБ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</si>
  <si>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</si>
  <si>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</si>
  <si>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</si>
  <si>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</si>
  <si>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</si>
  <si>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</si>
  <si>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</si>
  <si>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</si>
  <si>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</si>
  <si>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</si>
  <si>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</si>
  <si>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</si>
  <si>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</si>
  <si>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</si>
  <si>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</si>
  <si>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</si>
  <si>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ГНБ трубой 160</t>
  </si>
  <si>
    <t>ОСР 27-12-01</t>
  </si>
  <si>
    <t>ОСР 537 02-01</t>
  </si>
  <si>
    <t>Восстановление дорожного покрытия при прокладке кабельной линии (м.б вкл в любую КЛ)</t>
  </si>
  <si>
    <t>км2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</si>
  <si>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</si>
  <si>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</si>
  <si>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</si>
  <si>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</si>
  <si>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</si>
  <si>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</si>
  <si>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</si>
  <si>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</si>
  <si>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</si>
  <si>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</si>
  <si>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</si>
  <si>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</si>
  <si>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</si>
  <si>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</si>
  <si>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</si>
  <si>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</si>
  <si>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Труба полиэтиленовая толстостенная гладкая 160*11,8мм</t>
  </si>
  <si>
    <t>Кабель силовой с алюминиевыми жилами АПвПг 3х120мк</t>
  </si>
  <si>
    <t>ФСБЦ-21.1.07.02-1148</t>
  </si>
  <si>
    <t>ФСБЦ-24.3.02.02-0004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</si>
  <si>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</si>
  <si>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</si>
  <si>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</si>
  <si>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</si>
  <si>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</si>
  <si>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</si>
  <si>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</si>
  <si>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</si>
  <si>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</si>
  <si>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</si>
  <si>
    <t>Реконструкция КЛ-10 кВ от ТП-3041 до ТП-3179,1 (0,523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</si>
</sst>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9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5" fillId="0" borderId="1" xfId="1" applyNumberFormat="1" applyFont="1" applyFill="1" applyBorder="1" applyAlignment="1">
      <alignment horizontal="left" vertical="center" wrapText="1" indent="17"/>
    </xf>
    <xf numFmtId="182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5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" customWidth="1"/>
    <col min="9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157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ССР!D75+ССР!E75</f>
        <v>9013.7061316679792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(ССР!G71)*1.2</f>
        <v>997.02634512766804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10010.7324767956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1668.4554167956501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4">
        <f>ROUND(C38*I35,5)</f>
        <v>11077.22064</v>
      </c>
      <c r="D40" s="57"/>
      <c r="E40" s="66">
        <f>D40-C40</f>
        <v>-11077.22064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11077.22064</v>
      </c>
      <c r="D42" s="57"/>
      <c r="E42" s="66">
        <f>D42-C42</f>
        <v>-11077.22064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103</v>
      </c>
      <c r="D13" s="32">
        <v>0</v>
      </c>
      <c r="E13" s="32">
        <v>0</v>
      </c>
      <c r="F13" s="32">
        <v>0</v>
      </c>
      <c r="G13" s="32">
        <v>2.9094355461327002</v>
      </c>
      <c r="H13" s="32">
        <v>2.9094355461327002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2.9094355461327002</v>
      </c>
      <c r="H14" s="32">
        <v>2.9094355461327002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55.152567910917</v>
      </c>
      <c r="H13" s="32">
        <v>55.152567910917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55.152567910917</v>
      </c>
      <c r="H14" s="32">
        <v>55.152567910917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5"/>
  <sheetViews>
    <sheetView topLeftCell="A58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40</v>
      </c>
      <c r="B3" s="94"/>
      <c r="C3" s="11"/>
      <c r="D3" s="12">
        <v>4554.3553095158004</v>
      </c>
      <c r="E3" s="13"/>
      <c r="F3" s="13"/>
      <c r="G3" s="13"/>
      <c r="H3" s="14"/>
    </row>
    <row r="4" spans="1:8">
      <c r="A4" s="99" t="s">
        <v>124</v>
      </c>
      <c r="B4" s="15" t="s">
        <v>125</v>
      </c>
      <c r="C4" s="11"/>
      <c r="D4" s="12">
        <v>4263.9728722881</v>
      </c>
      <c r="E4" s="13"/>
      <c r="F4" s="13"/>
      <c r="G4" s="13"/>
      <c r="H4" s="14"/>
    </row>
    <row r="5" spans="1:8">
      <c r="A5" s="99"/>
      <c r="B5" s="15" t="s">
        <v>126</v>
      </c>
      <c r="C5" s="10"/>
      <c r="D5" s="12">
        <v>290.38243722772</v>
      </c>
      <c r="E5" s="13"/>
      <c r="F5" s="13"/>
      <c r="G5" s="13"/>
      <c r="H5" s="16"/>
    </row>
    <row r="6" spans="1:8">
      <c r="A6" s="100"/>
      <c r="B6" s="15" t="s">
        <v>127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128</v>
      </c>
      <c r="C7" s="10"/>
      <c r="D7" s="12">
        <v>0</v>
      </c>
      <c r="E7" s="13"/>
      <c r="F7" s="13"/>
      <c r="G7" s="13"/>
      <c r="H7" s="16"/>
    </row>
    <row r="8" spans="1:8">
      <c r="A8" s="95" t="s">
        <v>100</v>
      </c>
      <c r="B8" s="96"/>
      <c r="C8" s="99" t="s">
        <v>129</v>
      </c>
      <c r="D8" s="17">
        <v>4554.3553095158004</v>
      </c>
      <c r="E8" s="13">
        <v>0.45800000000000002</v>
      </c>
      <c r="F8" s="13" t="s">
        <v>130</v>
      </c>
      <c r="G8" s="17">
        <v>9944.007226017</v>
      </c>
      <c r="H8" s="16"/>
    </row>
    <row r="9" spans="1:8">
      <c r="A9" s="101">
        <v>1</v>
      </c>
      <c r="B9" s="15" t="s">
        <v>125</v>
      </c>
      <c r="C9" s="99"/>
      <c r="D9" s="17">
        <v>4263.9728722881</v>
      </c>
      <c r="E9" s="13"/>
      <c r="F9" s="13"/>
      <c r="G9" s="13"/>
      <c r="H9" s="100" t="s">
        <v>40</v>
      </c>
    </row>
    <row r="10" spans="1:8">
      <c r="A10" s="99"/>
      <c r="B10" s="15" t="s">
        <v>126</v>
      </c>
      <c r="C10" s="99"/>
      <c r="D10" s="17">
        <v>290.38243722772</v>
      </c>
      <c r="E10" s="13"/>
      <c r="F10" s="13"/>
      <c r="G10" s="13"/>
      <c r="H10" s="100"/>
    </row>
    <row r="11" spans="1:8">
      <c r="A11" s="99"/>
      <c r="B11" s="15" t="s">
        <v>127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128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16.75777830513</v>
      </c>
      <c r="E13" s="13"/>
      <c r="F13" s="13"/>
      <c r="G13" s="13"/>
      <c r="H13" s="16"/>
    </row>
    <row r="14" spans="1:8">
      <c r="A14" s="99" t="s">
        <v>131</v>
      </c>
      <c r="B14" s="15" t="s">
        <v>125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126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127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128</v>
      </c>
      <c r="C17" s="10"/>
      <c r="D17" s="12">
        <v>16.75777830513</v>
      </c>
      <c r="E17" s="13"/>
      <c r="F17" s="13"/>
      <c r="G17" s="13"/>
      <c r="H17" s="16"/>
    </row>
    <row r="18" spans="1:8">
      <c r="A18" s="95" t="s">
        <v>103</v>
      </c>
      <c r="B18" s="96"/>
      <c r="C18" s="99" t="s">
        <v>129</v>
      </c>
      <c r="D18" s="17">
        <v>13.848342758996999</v>
      </c>
      <c r="E18" s="13">
        <v>0.45800000000000002</v>
      </c>
      <c r="F18" s="13" t="s">
        <v>130</v>
      </c>
      <c r="G18" s="17">
        <v>30.236556242351998</v>
      </c>
      <c r="H18" s="16"/>
    </row>
    <row r="19" spans="1:8">
      <c r="A19" s="101">
        <v>1</v>
      </c>
      <c r="B19" s="15" t="s">
        <v>125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126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127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128</v>
      </c>
      <c r="C22" s="99"/>
      <c r="D22" s="17">
        <v>13.848342758996999</v>
      </c>
      <c r="E22" s="13"/>
      <c r="F22" s="13"/>
      <c r="G22" s="13"/>
      <c r="H22" s="100"/>
    </row>
    <row r="23" spans="1:8">
      <c r="A23" s="95" t="s">
        <v>103</v>
      </c>
      <c r="B23" s="96"/>
      <c r="C23" s="99" t="s">
        <v>132</v>
      </c>
      <c r="D23" s="17">
        <v>2.9094355461327002</v>
      </c>
      <c r="E23" s="13">
        <v>0.104</v>
      </c>
      <c r="F23" s="13" t="s">
        <v>130</v>
      </c>
      <c r="G23" s="17">
        <v>27.975341789738</v>
      </c>
      <c r="H23" s="16"/>
    </row>
    <row r="24" spans="1:8">
      <c r="A24" s="101">
        <v>2</v>
      </c>
      <c r="B24" s="15" t="s">
        <v>125</v>
      </c>
      <c r="C24" s="99"/>
      <c r="D24" s="17">
        <v>0</v>
      </c>
      <c r="E24" s="13"/>
      <c r="F24" s="13"/>
      <c r="G24" s="13"/>
      <c r="H24" s="100" t="s">
        <v>40</v>
      </c>
    </row>
    <row r="25" spans="1:8">
      <c r="A25" s="99"/>
      <c r="B25" s="15" t="s">
        <v>126</v>
      </c>
      <c r="C25" s="99"/>
      <c r="D25" s="17">
        <v>0</v>
      </c>
      <c r="E25" s="13"/>
      <c r="F25" s="13"/>
      <c r="G25" s="13"/>
      <c r="H25" s="100"/>
    </row>
    <row r="26" spans="1:8">
      <c r="A26" s="99"/>
      <c r="B26" s="15" t="s">
        <v>127</v>
      </c>
      <c r="C26" s="99"/>
      <c r="D26" s="17">
        <v>0</v>
      </c>
      <c r="E26" s="13"/>
      <c r="F26" s="13"/>
      <c r="G26" s="13"/>
      <c r="H26" s="100"/>
    </row>
    <row r="27" spans="1:8">
      <c r="A27" s="99"/>
      <c r="B27" s="15" t="s">
        <v>128</v>
      </c>
      <c r="C27" s="99"/>
      <c r="D27" s="17">
        <v>2.9094355461327002</v>
      </c>
      <c r="E27" s="13"/>
      <c r="F27" s="13"/>
      <c r="G27" s="13"/>
      <c r="H27" s="100"/>
    </row>
    <row r="28" spans="1:8" ht="24.6">
      <c r="A28" s="97" t="s">
        <v>79</v>
      </c>
      <c r="B28" s="94"/>
      <c r="C28" s="10"/>
      <c r="D28" s="12">
        <v>317.66797763856999</v>
      </c>
      <c r="E28" s="13"/>
      <c r="F28" s="13"/>
      <c r="G28" s="13"/>
      <c r="H28" s="16"/>
    </row>
    <row r="29" spans="1:8">
      <c r="A29" s="99" t="s">
        <v>133</v>
      </c>
      <c r="B29" s="15" t="s">
        <v>125</v>
      </c>
      <c r="C29" s="10"/>
      <c r="D29" s="12">
        <v>0</v>
      </c>
      <c r="E29" s="13"/>
      <c r="F29" s="13"/>
      <c r="G29" s="13"/>
      <c r="H29" s="16"/>
    </row>
    <row r="30" spans="1:8">
      <c r="A30" s="99"/>
      <c r="B30" s="15" t="s">
        <v>126</v>
      </c>
      <c r="C30" s="10"/>
      <c r="D30" s="12">
        <v>0</v>
      </c>
      <c r="E30" s="13"/>
      <c r="F30" s="13"/>
      <c r="G30" s="13"/>
      <c r="H30" s="16"/>
    </row>
    <row r="31" spans="1:8">
      <c r="A31" s="99"/>
      <c r="B31" s="15" t="s">
        <v>127</v>
      </c>
      <c r="C31" s="10"/>
      <c r="D31" s="12">
        <v>0</v>
      </c>
      <c r="E31" s="13"/>
      <c r="F31" s="13"/>
      <c r="G31" s="13"/>
      <c r="H31" s="16"/>
    </row>
    <row r="32" spans="1:8">
      <c r="A32" s="99"/>
      <c r="B32" s="15" t="s">
        <v>128</v>
      </c>
      <c r="C32" s="10"/>
      <c r="D32" s="12">
        <v>317.66797763856999</v>
      </c>
      <c r="E32" s="13"/>
      <c r="F32" s="13"/>
      <c r="G32" s="13"/>
      <c r="H32" s="16"/>
    </row>
    <row r="33" spans="1:8">
      <c r="A33" s="95" t="s">
        <v>79</v>
      </c>
      <c r="B33" s="96"/>
      <c r="C33" s="99" t="s">
        <v>129</v>
      </c>
      <c r="D33" s="17">
        <v>262.51540972765002</v>
      </c>
      <c r="E33" s="13">
        <v>0.45800000000000002</v>
      </c>
      <c r="F33" s="13" t="s">
        <v>130</v>
      </c>
      <c r="G33" s="17">
        <v>573.17775049705995</v>
      </c>
      <c r="H33" s="16"/>
    </row>
    <row r="34" spans="1:8">
      <c r="A34" s="101">
        <v>1</v>
      </c>
      <c r="B34" s="15" t="s">
        <v>125</v>
      </c>
      <c r="C34" s="99"/>
      <c r="D34" s="17">
        <v>0</v>
      </c>
      <c r="E34" s="13"/>
      <c r="F34" s="13"/>
      <c r="G34" s="13"/>
      <c r="H34" s="100" t="s">
        <v>40</v>
      </c>
    </row>
    <row r="35" spans="1:8">
      <c r="A35" s="99"/>
      <c r="B35" s="15" t="s">
        <v>126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127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128</v>
      </c>
      <c r="C37" s="99"/>
      <c r="D37" s="17">
        <v>262.51540972765002</v>
      </c>
      <c r="E37" s="13"/>
      <c r="F37" s="13"/>
      <c r="G37" s="13"/>
      <c r="H37" s="100"/>
    </row>
    <row r="38" spans="1:8">
      <c r="A38" s="95" t="s">
        <v>79</v>
      </c>
      <c r="B38" s="96"/>
      <c r="C38" s="99" t="s">
        <v>132</v>
      </c>
      <c r="D38" s="17">
        <v>55.152567910917</v>
      </c>
      <c r="E38" s="13">
        <v>0.104</v>
      </c>
      <c r="F38" s="13" t="s">
        <v>130</v>
      </c>
      <c r="G38" s="17">
        <v>530.31315298957998</v>
      </c>
      <c r="H38" s="16"/>
    </row>
    <row r="39" spans="1:8">
      <c r="A39" s="101">
        <v>2</v>
      </c>
      <c r="B39" s="15" t="s">
        <v>125</v>
      </c>
      <c r="C39" s="99"/>
      <c r="D39" s="17">
        <v>0</v>
      </c>
      <c r="E39" s="13"/>
      <c r="F39" s="13"/>
      <c r="G39" s="13"/>
      <c r="H39" s="100" t="s">
        <v>40</v>
      </c>
    </row>
    <row r="40" spans="1:8">
      <c r="A40" s="99"/>
      <c r="B40" s="15" t="s">
        <v>126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127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128</v>
      </c>
      <c r="C42" s="99"/>
      <c r="D42" s="17">
        <v>55.152567910917</v>
      </c>
      <c r="E42" s="13"/>
      <c r="F42" s="13"/>
      <c r="G42" s="13"/>
      <c r="H42" s="100"/>
    </row>
    <row r="43" spans="1:8" ht="24.6">
      <c r="A43" s="97" t="s">
        <v>42</v>
      </c>
      <c r="B43" s="94"/>
      <c r="C43" s="10"/>
      <c r="D43" s="12">
        <v>1432.9790903037001</v>
      </c>
      <c r="E43" s="13"/>
      <c r="F43" s="13"/>
      <c r="G43" s="13"/>
      <c r="H43" s="16"/>
    </row>
    <row r="44" spans="1:8">
      <c r="A44" s="99" t="s">
        <v>134</v>
      </c>
      <c r="B44" s="15" t="s">
        <v>125</v>
      </c>
      <c r="C44" s="10"/>
      <c r="D44" s="12">
        <v>469.58510342904998</v>
      </c>
      <c r="E44" s="13"/>
      <c r="F44" s="13"/>
      <c r="G44" s="13"/>
      <c r="H44" s="16"/>
    </row>
    <row r="45" spans="1:8">
      <c r="A45" s="99"/>
      <c r="B45" s="15" t="s">
        <v>126</v>
      </c>
      <c r="C45" s="10"/>
      <c r="D45" s="12">
        <v>937.18748775333995</v>
      </c>
      <c r="E45" s="13"/>
      <c r="F45" s="13"/>
      <c r="G45" s="13"/>
      <c r="H45" s="16"/>
    </row>
    <row r="46" spans="1:8">
      <c r="A46" s="99"/>
      <c r="B46" s="15" t="s">
        <v>127</v>
      </c>
      <c r="C46" s="10"/>
      <c r="D46" s="12">
        <v>0</v>
      </c>
      <c r="E46" s="13"/>
      <c r="F46" s="13"/>
      <c r="G46" s="13"/>
      <c r="H46" s="16"/>
    </row>
    <row r="47" spans="1:8">
      <c r="A47" s="99"/>
      <c r="B47" s="15" t="s">
        <v>128</v>
      </c>
      <c r="C47" s="10"/>
      <c r="D47" s="12">
        <v>0</v>
      </c>
      <c r="E47" s="13"/>
      <c r="F47" s="13"/>
      <c r="G47" s="13"/>
      <c r="H47" s="16"/>
    </row>
    <row r="48" spans="1:8">
      <c r="A48" s="95" t="s">
        <v>108</v>
      </c>
      <c r="B48" s="96"/>
      <c r="C48" s="99" t="s">
        <v>135</v>
      </c>
      <c r="D48" s="17">
        <v>1406.7725911824</v>
      </c>
      <c r="E48" s="13">
        <v>8.0000000000000004E-4</v>
      </c>
      <c r="F48" s="13" t="s">
        <v>136</v>
      </c>
      <c r="G48" s="17">
        <v>1758465.7389779999</v>
      </c>
      <c r="H48" s="16"/>
    </row>
    <row r="49" spans="1:8">
      <c r="A49" s="101">
        <v>1</v>
      </c>
      <c r="B49" s="15" t="s">
        <v>125</v>
      </c>
      <c r="C49" s="99"/>
      <c r="D49" s="17">
        <v>469.58510342904998</v>
      </c>
      <c r="E49" s="13"/>
      <c r="F49" s="13"/>
      <c r="G49" s="13"/>
      <c r="H49" s="100" t="s">
        <v>42</v>
      </c>
    </row>
    <row r="50" spans="1:8">
      <c r="A50" s="99"/>
      <c r="B50" s="15" t="s">
        <v>126</v>
      </c>
      <c r="C50" s="99"/>
      <c r="D50" s="17">
        <v>937.18748775333995</v>
      </c>
      <c r="E50" s="13"/>
      <c r="F50" s="13"/>
      <c r="G50" s="13"/>
      <c r="H50" s="100"/>
    </row>
    <row r="51" spans="1:8">
      <c r="A51" s="99"/>
      <c r="B51" s="15" t="s">
        <v>127</v>
      </c>
      <c r="C51" s="99"/>
      <c r="D51" s="17">
        <v>0</v>
      </c>
      <c r="E51" s="13"/>
      <c r="F51" s="13"/>
      <c r="G51" s="13"/>
      <c r="H51" s="100"/>
    </row>
    <row r="52" spans="1:8">
      <c r="A52" s="99"/>
      <c r="B52" s="15" t="s">
        <v>128</v>
      </c>
      <c r="C52" s="99"/>
      <c r="D52" s="17">
        <v>0</v>
      </c>
      <c r="E52" s="13"/>
      <c r="F52" s="13"/>
      <c r="G52" s="13"/>
      <c r="H52" s="100"/>
    </row>
    <row r="53" spans="1:8">
      <c r="A53" s="99" t="s">
        <v>137</v>
      </c>
      <c r="B53" s="15" t="s">
        <v>125</v>
      </c>
      <c r="C53" s="10"/>
      <c r="D53" s="12">
        <v>469.58510342904998</v>
      </c>
      <c r="E53" s="13"/>
      <c r="F53" s="13"/>
      <c r="G53" s="13"/>
      <c r="H53" s="16"/>
    </row>
    <row r="54" spans="1:8">
      <c r="A54" s="99"/>
      <c r="B54" s="15" t="s">
        <v>126</v>
      </c>
      <c r="C54" s="10"/>
      <c r="D54" s="12">
        <v>937.18748775333995</v>
      </c>
      <c r="E54" s="13"/>
      <c r="F54" s="13"/>
      <c r="G54" s="13"/>
      <c r="H54" s="16"/>
    </row>
    <row r="55" spans="1:8">
      <c r="A55" s="99"/>
      <c r="B55" s="15" t="s">
        <v>127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128</v>
      </c>
      <c r="C56" s="10"/>
      <c r="D56" s="12">
        <v>26.206499121273001</v>
      </c>
      <c r="E56" s="13"/>
      <c r="F56" s="13"/>
      <c r="G56" s="13"/>
      <c r="H56" s="16"/>
    </row>
    <row r="57" spans="1:8">
      <c r="A57" s="95" t="s">
        <v>111</v>
      </c>
      <c r="B57" s="96"/>
      <c r="C57" s="99" t="s">
        <v>135</v>
      </c>
      <c r="D57" s="17">
        <v>26.206499121273001</v>
      </c>
      <c r="E57" s="13">
        <v>8.0000000000000004E-4</v>
      </c>
      <c r="F57" s="13" t="s">
        <v>136</v>
      </c>
      <c r="G57" s="17">
        <v>32758.123901591</v>
      </c>
      <c r="H57" s="16"/>
    </row>
    <row r="58" spans="1:8">
      <c r="A58" s="101">
        <v>1</v>
      </c>
      <c r="B58" s="15" t="s">
        <v>125</v>
      </c>
      <c r="C58" s="99"/>
      <c r="D58" s="17">
        <v>0</v>
      </c>
      <c r="E58" s="13"/>
      <c r="F58" s="13"/>
      <c r="G58" s="13"/>
      <c r="H58" s="100" t="s">
        <v>42</v>
      </c>
    </row>
    <row r="59" spans="1:8">
      <c r="A59" s="99"/>
      <c r="B59" s="15" t="s">
        <v>126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127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128</v>
      </c>
      <c r="C61" s="99"/>
      <c r="D61" s="17">
        <v>26.206499121273001</v>
      </c>
      <c r="E61" s="13"/>
      <c r="F61" s="13"/>
      <c r="G61" s="13"/>
      <c r="H61" s="100"/>
    </row>
    <row r="62" spans="1:8" ht="24.6">
      <c r="A62" s="97" t="s">
        <v>113</v>
      </c>
      <c r="B62" s="94"/>
      <c r="C62" s="10"/>
      <c r="D62" s="12">
        <v>75.438100169123004</v>
      </c>
      <c r="E62" s="13"/>
      <c r="F62" s="13"/>
      <c r="G62" s="13"/>
      <c r="H62" s="16"/>
    </row>
    <row r="63" spans="1:8">
      <c r="A63" s="99" t="s">
        <v>138</v>
      </c>
      <c r="B63" s="15" t="s">
        <v>125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126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127</v>
      </c>
      <c r="C65" s="10"/>
      <c r="D65" s="12">
        <v>0</v>
      </c>
      <c r="E65" s="13"/>
      <c r="F65" s="13"/>
      <c r="G65" s="13"/>
      <c r="H65" s="16"/>
    </row>
    <row r="66" spans="1:8">
      <c r="A66" s="99"/>
      <c r="B66" s="15" t="s">
        <v>128</v>
      </c>
      <c r="C66" s="10"/>
      <c r="D66" s="12">
        <v>75.438100169123004</v>
      </c>
      <c r="E66" s="13"/>
      <c r="F66" s="13"/>
      <c r="G66" s="13"/>
      <c r="H66" s="16"/>
    </row>
    <row r="67" spans="1:8">
      <c r="A67" s="95" t="s">
        <v>113</v>
      </c>
      <c r="B67" s="96"/>
      <c r="C67" s="99" t="s">
        <v>135</v>
      </c>
      <c r="D67" s="17">
        <v>75.438100169123004</v>
      </c>
      <c r="E67" s="13">
        <v>8.0000000000000004E-4</v>
      </c>
      <c r="F67" s="13" t="s">
        <v>136</v>
      </c>
      <c r="G67" s="17">
        <v>94297.625211403007</v>
      </c>
      <c r="H67" s="16"/>
    </row>
    <row r="68" spans="1:8">
      <c r="A68" s="101">
        <v>1</v>
      </c>
      <c r="B68" s="15" t="s">
        <v>125</v>
      </c>
      <c r="C68" s="99"/>
      <c r="D68" s="17">
        <v>0</v>
      </c>
      <c r="E68" s="13"/>
      <c r="F68" s="13"/>
      <c r="G68" s="13"/>
      <c r="H68" s="100" t="s">
        <v>42</v>
      </c>
    </row>
    <row r="69" spans="1:8">
      <c r="A69" s="99"/>
      <c r="B69" s="15" t="s">
        <v>126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127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128</v>
      </c>
      <c r="C71" s="99"/>
      <c r="D71" s="17">
        <v>75.438100169123004</v>
      </c>
      <c r="E71" s="13"/>
      <c r="F71" s="13"/>
      <c r="G71" s="13"/>
      <c r="H71" s="100"/>
    </row>
    <row r="72" spans="1:8" ht="24.6">
      <c r="A72" s="97" t="s">
        <v>114</v>
      </c>
      <c r="B72" s="94"/>
      <c r="C72" s="10"/>
      <c r="D72" s="12">
        <v>956.83674630415999</v>
      </c>
      <c r="E72" s="13"/>
      <c r="F72" s="13"/>
      <c r="G72" s="13"/>
      <c r="H72" s="16"/>
    </row>
    <row r="73" spans="1:8">
      <c r="A73" s="99" t="s">
        <v>124</v>
      </c>
      <c r="B73" s="15" t="s">
        <v>125</v>
      </c>
      <c r="C73" s="10"/>
      <c r="D73" s="12">
        <v>895.82951969619</v>
      </c>
      <c r="E73" s="13"/>
      <c r="F73" s="13"/>
      <c r="G73" s="13"/>
      <c r="H73" s="16"/>
    </row>
    <row r="74" spans="1:8">
      <c r="A74" s="99"/>
      <c r="B74" s="15" t="s">
        <v>126</v>
      </c>
      <c r="C74" s="10"/>
      <c r="D74" s="12">
        <v>61.007226607969997</v>
      </c>
      <c r="E74" s="13"/>
      <c r="F74" s="13"/>
      <c r="G74" s="13"/>
      <c r="H74" s="16"/>
    </row>
    <row r="75" spans="1:8">
      <c r="A75" s="99"/>
      <c r="B75" s="15" t="s">
        <v>127</v>
      </c>
      <c r="C75" s="10"/>
      <c r="D75" s="12">
        <v>0</v>
      </c>
      <c r="E75" s="13"/>
      <c r="F75" s="13"/>
      <c r="G75" s="13"/>
      <c r="H75" s="16"/>
    </row>
    <row r="76" spans="1:8">
      <c r="A76" s="99"/>
      <c r="B76" s="15" t="s">
        <v>128</v>
      </c>
      <c r="C76" s="10"/>
      <c r="D76" s="12">
        <v>0</v>
      </c>
      <c r="E76" s="13"/>
      <c r="F76" s="13"/>
      <c r="G76" s="13"/>
      <c r="H76" s="16"/>
    </row>
    <row r="77" spans="1:8">
      <c r="A77" s="95" t="s">
        <v>115</v>
      </c>
      <c r="B77" s="96"/>
      <c r="C77" s="99" t="s">
        <v>132</v>
      </c>
      <c r="D77" s="17">
        <v>956.83674630415999</v>
      </c>
      <c r="E77" s="13">
        <v>0.104</v>
      </c>
      <c r="F77" s="13" t="s">
        <v>130</v>
      </c>
      <c r="G77" s="17">
        <v>9200.3533298476996</v>
      </c>
      <c r="H77" s="16"/>
    </row>
    <row r="78" spans="1:8">
      <c r="A78" s="101">
        <v>1</v>
      </c>
      <c r="B78" s="15" t="s">
        <v>125</v>
      </c>
      <c r="C78" s="99"/>
      <c r="D78" s="17">
        <v>895.82951969619</v>
      </c>
      <c r="E78" s="13"/>
      <c r="F78" s="13"/>
      <c r="G78" s="13"/>
      <c r="H78" s="100" t="s">
        <v>40</v>
      </c>
    </row>
    <row r="79" spans="1:8">
      <c r="A79" s="99"/>
      <c r="B79" s="15" t="s">
        <v>126</v>
      </c>
      <c r="C79" s="99"/>
      <c r="D79" s="17">
        <v>61.007226607969997</v>
      </c>
      <c r="E79" s="13"/>
      <c r="F79" s="13"/>
      <c r="G79" s="13"/>
      <c r="H79" s="100"/>
    </row>
    <row r="80" spans="1:8">
      <c r="A80" s="99"/>
      <c r="B80" s="15" t="s">
        <v>127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128</v>
      </c>
      <c r="C81" s="99"/>
      <c r="D81" s="17">
        <v>0</v>
      </c>
      <c r="E81" s="13"/>
      <c r="F81" s="13"/>
      <c r="G81" s="13"/>
      <c r="H81" s="100"/>
    </row>
    <row r="82" spans="1:8">
      <c r="A82" s="18"/>
      <c r="C82" s="18"/>
      <c r="D82" s="7"/>
      <c r="E82" s="7"/>
      <c r="F82" s="7"/>
      <c r="G82" s="7"/>
      <c r="H82" s="19"/>
    </row>
    <row r="84" spans="1:8">
      <c r="A84" s="98" t="s">
        <v>139</v>
      </c>
      <c r="B84" s="98"/>
      <c r="C84" s="98"/>
      <c r="D84" s="98"/>
      <c r="E84" s="98"/>
      <c r="F84" s="98"/>
      <c r="G84" s="98"/>
      <c r="H84" s="98"/>
    </row>
    <row r="85" spans="1:8">
      <c r="A85" s="98" t="s">
        <v>140</v>
      </c>
      <c r="B85" s="98"/>
      <c r="C85" s="98"/>
      <c r="D85" s="98"/>
      <c r="E85" s="98"/>
      <c r="F85" s="98"/>
      <c r="G85" s="98"/>
      <c r="H85" s="98"/>
    </row>
  </sheetData>
  <mergeCells count="51">
    <mergeCell ref="H49:H52"/>
    <mergeCell ref="H58:H61"/>
    <mergeCell ref="H68:H71"/>
    <mergeCell ref="H78:H81"/>
    <mergeCell ref="H9:H12"/>
    <mergeCell ref="H19:H22"/>
    <mergeCell ref="H24:H27"/>
    <mergeCell ref="H34:H37"/>
    <mergeCell ref="H39:H42"/>
    <mergeCell ref="A78:A81"/>
    <mergeCell ref="C8:C12"/>
    <mergeCell ref="C18:C22"/>
    <mergeCell ref="C23:C27"/>
    <mergeCell ref="C33:C37"/>
    <mergeCell ref="C38:C42"/>
    <mergeCell ref="C48:C52"/>
    <mergeCell ref="C57:C61"/>
    <mergeCell ref="C67:C71"/>
    <mergeCell ref="C77:C81"/>
    <mergeCell ref="A84:H84"/>
    <mergeCell ref="A85:H85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3:A56"/>
    <mergeCell ref="A58:A61"/>
    <mergeCell ref="A63:A66"/>
    <mergeCell ref="A68:A71"/>
    <mergeCell ref="A57:B57"/>
    <mergeCell ref="A62:B62"/>
    <mergeCell ref="A67:B67"/>
    <mergeCell ref="A72:B72"/>
    <mergeCell ref="A77:B77"/>
    <mergeCell ref="A73:A76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141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154</v>
      </c>
      <c r="B4" s="4" t="s">
        <v>130</v>
      </c>
      <c r="C4" s="5">
        <v>0.65765937500000005</v>
      </c>
      <c r="D4" s="5">
        <v>5103.9171675885</v>
      </c>
      <c r="E4" s="4">
        <v>10</v>
      </c>
      <c r="F4" s="3" t="s">
        <v>154</v>
      </c>
      <c r="G4" s="5">
        <v>3356.6389744879998</v>
      </c>
      <c r="H4" s="6" t="s">
        <v>155</v>
      </c>
    </row>
    <row r="5" spans="1:8" ht="39" customHeight="1">
      <c r="A5" s="3" t="s">
        <v>151</v>
      </c>
      <c r="B5" s="4" t="s">
        <v>130</v>
      </c>
      <c r="C5" s="5">
        <v>0.1917875</v>
      </c>
      <c r="D5" s="5">
        <v>818.22700652441995</v>
      </c>
      <c r="E5" s="4">
        <v>10</v>
      </c>
      <c r="F5" s="3" t="s">
        <v>151</v>
      </c>
      <c r="G5" s="5">
        <v>156.92571201379999</v>
      </c>
      <c r="H5" s="6" t="s">
        <v>156</v>
      </c>
    </row>
    <row r="6" spans="1:8" ht="39" hidden="1" customHeight="1">
      <c r="A6" s="3" t="s">
        <v>152</v>
      </c>
      <c r="B6" s="4" t="s">
        <v>130</v>
      </c>
      <c r="C6" s="5">
        <v>0.26781115879827999</v>
      </c>
      <c r="D6" s="5">
        <v>2121.4564905951001</v>
      </c>
      <c r="E6" s="4">
        <v>10</v>
      </c>
      <c r="F6" s="4"/>
      <c r="G6" s="5">
        <v>568.14972108640995</v>
      </c>
      <c r="H6" s="6"/>
    </row>
    <row r="7" spans="1:8" ht="39" hidden="1" customHeight="1">
      <c r="A7" s="3" t="s">
        <v>150</v>
      </c>
      <c r="B7" s="4" t="s">
        <v>130</v>
      </c>
      <c r="C7" s="5">
        <v>3.4666666666666998E-2</v>
      </c>
      <c r="D7" s="5">
        <v>34488.969683926</v>
      </c>
      <c r="E7" s="4">
        <v>6</v>
      </c>
      <c r="F7" s="4"/>
      <c r="G7" s="5">
        <v>1195.6176157094001</v>
      </c>
      <c r="H7" s="6"/>
    </row>
    <row r="8" spans="1:8" ht="39" hidden="1" customHeight="1">
      <c r="A8" s="3" t="s">
        <v>153</v>
      </c>
      <c r="B8" s="4" t="s">
        <v>130</v>
      </c>
      <c r="C8" s="5">
        <v>0.11725490196078001</v>
      </c>
      <c r="D8" s="5">
        <v>1724.4134162502</v>
      </c>
      <c r="E8" s="4">
        <v>6</v>
      </c>
      <c r="F8" s="4"/>
      <c r="G8" s="5">
        <v>202.19592606227999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158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5159.8023919841999</v>
      </c>
      <c r="E25" s="41">
        <v>351.38966383568999</v>
      </c>
      <c r="F25" s="41">
        <v>0</v>
      </c>
      <c r="G25" s="41">
        <v>0</v>
      </c>
      <c r="H25" s="41">
        <v>5511.1920558198999</v>
      </c>
    </row>
    <row r="26" spans="1:8" ht="31.2">
      <c r="A26" s="2">
        <v>2</v>
      </c>
      <c r="B26" s="2" t="s">
        <v>41</v>
      </c>
      <c r="C26" s="42" t="s">
        <v>42</v>
      </c>
      <c r="D26" s="41">
        <v>469.58510342904998</v>
      </c>
      <c r="E26" s="41">
        <v>979.90767125238995</v>
      </c>
      <c r="F26" s="41">
        <v>0</v>
      </c>
      <c r="G26" s="41">
        <v>0</v>
      </c>
      <c r="H26" s="41">
        <v>1449.4927746814001</v>
      </c>
    </row>
    <row r="27" spans="1:8">
      <c r="A27" s="2"/>
      <c r="B27" s="33"/>
      <c r="C27" s="33" t="s">
        <v>43</v>
      </c>
      <c r="D27" s="41">
        <v>5629.3874954132998</v>
      </c>
      <c r="E27" s="41">
        <v>1331.2973350881</v>
      </c>
      <c r="F27" s="41">
        <v>0</v>
      </c>
      <c r="G27" s="41">
        <v>0</v>
      </c>
      <c r="H27" s="41">
        <v>6960.6848305014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5629.3874954132998</v>
      </c>
      <c r="E43" s="41">
        <v>1331.2973350881</v>
      </c>
      <c r="F43" s="41">
        <v>0</v>
      </c>
      <c r="G43" s="41">
        <v>0</v>
      </c>
      <c r="H43" s="41">
        <v>6960.6848305014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103.19604783968001</v>
      </c>
      <c r="E45" s="41">
        <v>7.0277932767138003</v>
      </c>
      <c r="F45" s="41">
        <v>0</v>
      </c>
      <c r="G45" s="41">
        <v>0</v>
      </c>
      <c r="H45" s="41">
        <v>110.2238411164</v>
      </c>
    </row>
    <row r="46" spans="1:8" ht="31.2">
      <c r="A46" s="2">
        <v>4</v>
      </c>
      <c r="B46" s="2" t="s">
        <v>56</v>
      </c>
      <c r="C46" s="42" t="s">
        <v>58</v>
      </c>
      <c r="D46" s="41">
        <v>11.739627585726</v>
      </c>
      <c r="E46" s="41">
        <v>24.497691781309999</v>
      </c>
      <c r="F46" s="41">
        <v>0</v>
      </c>
      <c r="G46" s="41">
        <v>0</v>
      </c>
      <c r="H46" s="41">
        <v>36.237319367037003</v>
      </c>
    </row>
    <row r="47" spans="1:8">
      <c r="A47" s="2"/>
      <c r="B47" s="33"/>
      <c r="C47" s="33" t="s">
        <v>59</v>
      </c>
      <c r="D47" s="41">
        <v>114.93567542541</v>
      </c>
      <c r="E47" s="41">
        <v>31.525485058024</v>
      </c>
      <c r="F47" s="41">
        <v>0</v>
      </c>
      <c r="G47" s="41">
        <v>0</v>
      </c>
      <c r="H47" s="41">
        <v>146.46116048344001</v>
      </c>
    </row>
    <row r="48" spans="1:8">
      <c r="A48" s="2"/>
      <c r="B48" s="33"/>
      <c r="C48" s="33" t="s">
        <v>60</v>
      </c>
      <c r="D48" s="41">
        <v>5744.3231708387002</v>
      </c>
      <c r="E48" s="41">
        <v>1362.8228201461</v>
      </c>
      <c r="F48" s="41">
        <v>0</v>
      </c>
      <c r="G48" s="41">
        <v>0</v>
      </c>
      <c r="H48" s="41">
        <v>7107.1459909847999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16.75777830513</v>
      </c>
      <c r="H50" s="41">
        <v>16.75777830513</v>
      </c>
    </row>
    <row r="51" spans="1:8" ht="31.2">
      <c r="A51" s="2">
        <v>6</v>
      </c>
      <c r="B51" s="2" t="s">
        <v>64</v>
      </c>
      <c r="C51" s="48" t="s">
        <v>65</v>
      </c>
      <c r="D51" s="41">
        <v>137.36425927940999</v>
      </c>
      <c r="E51" s="41">
        <v>9.3546956306339002</v>
      </c>
      <c r="F51" s="41">
        <v>0</v>
      </c>
      <c r="G51" s="41">
        <v>0</v>
      </c>
      <c r="H51" s="41">
        <v>146.71895491004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110.92552661745</v>
      </c>
      <c r="H52" s="41">
        <v>110.92552661745</v>
      </c>
    </row>
    <row r="53" spans="1:8" ht="31.2">
      <c r="A53" s="2">
        <v>8</v>
      </c>
      <c r="B53" s="2" t="s">
        <v>68</v>
      </c>
      <c r="C53" s="48" t="s">
        <v>42</v>
      </c>
      <c r="D53" s="41">
        <v>0</v>
      </c>
      <c r="E53" s="41">
        <v>0</v>
      </c>
      <c r="F53" s="41">
        <v>0</v>
      </c>
      <c r="G53" s="41">
        <v>27.391176478809999</v>
      </c>
      <c r="H53" s="41">
        <v>27.391176478809999</v>
      </c>
    </row>
    <row r="54" spans="1:8" ht="31.2">
      <c r="A54" s="2">
        <v>9</v>
      </c>
      <c r="B54" s="2" t="s">
        <v>64</v>
      </c>
      <c r="C54" s="48" t="s">
        <v>69</v>
      </c>
      <c r="D54" s="41">
        <v>12.562575479486</v>
      </c>
      <c r="E54" s="41">
        <v>26.21497997518</v>
      </c>
      <c r="F54" s="41">
        <v>0</v>
      </c>
      <c r="G54" s="41">
        <v>0</v>
      </c>
      <c r="H54" s="41">
        <v>38.777555454666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143.59725545903001</v>
      </c>
      <c r="H55" s="41">
        <v>143.59725545903001</v>
      </c>
    </row>
    <row r="56" spans="1:8">
      <c r="A56" s="2">
        <v>11</v>
      </c>
      <c r="B56" s="2"/>
      <c r="C56" s="48" t="s">
        <v>71</v>
      </c>
      <c r="D56" s="41">
        <v>0</v>
      </c>
      <c r="E56" s="41">
        <v>0</v>
      </c>
      <c r="F56" s="41">
        <v>0</v>
      </c>
      <c r="G56" s="41">
        <v>114.87780436721999</v>
      </c>
      <c r="H56" s="41">
        <v>114.87780436721999</v>
      </c>
    </row>
    <row r="57" spans="1:8">
      <c r="A57" s="2"/>
      <c r="B57" s="33"/>
      <c r="C57" s="33" t="s">
        <v>72</v>
      </c>
      <c r="D57" s="41">
        <v>149.92683475889001</v>
      </c>
      <c r="E57" s="41">
        <v>35.569675605813998</v>
      </c>
      <c r="F57" s="41">
        <v>0</v>
      </c>
      <c r="G57" s="41">
        <v>413.54954122764002</v>
      </c>
      <c r="H57" s="41">
        <v>599.04605159233995</v>
      </c>
    </row>
    <row r="58" spans="1:8">
      <c r="A58" s="2"/>
      <c r="B58" s="33"/>
      <c r="C58" s="33" t="s">
        <v>73</v>
      </c>
      <c r="D58" s="41">
        <v>5894.2500055975997</v>
      </c>
      <c r="E58" s="41">
        <v>1398.3924957519</v>
      </c>
      <c r="F58" s="41">
        <v>0</v>
      </c>
      <c r="G58" s="41">
        <v>413.54954122764002</v>
      </c>
      <c r="H58" s="41">
        <v>7706.1920425771996</v>
      </c>
    </row>
    <row r="59" spans="1:8" ht="31.5" customHeight="1">
      <c r="A59" s="2"/>
      <c r="B59" s="33"/>
      <c r="C59" s="33" t="s">
        <v>74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75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76</v>
      </c>
      <c r="D62" s="41">
        <v>5894.2500055975997</v>
      </c>
      <c r="E62" s="41">
        <v>1398.3924957519</v>
      </c>
      <c r="F62" s="41">
        <v>0</v>
      </c>
      <c r="G62" s="41">
        <v>413.54954122764002</v>
      </c>
      <c r="H62" s="41">
        <v>7706.1920425771996</v>
      </c>
    </row>
    <row r="63" spans="1:8" ht="157.5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78</v>
      </c>
      <c r="C64" s="48" t="s">
        <v>79</v>
      </c>
      <c r="D64" s="41">
        <v>0</v>
      </c>
      <c r="E64" s="41">
        <v>0</v>
      </c>
      <c r="F64" s="41">
        <v>0</v>
      </c>
      <c r="G64" s="41">
        <v>317.66797763856999</v>
      </c>
      <c r="H64" s="41">
        <v>317.66797763856999</v>
      </c>
    </row>
    <row r="65" spans="1:8">
      <c r="A65" s="2">
        <v>13</v>
      </c>
      <c r="B65" s="2" t="s">
        <v>80</v>
      </c>
      <c r="C65" s="48" t="s">
        <v>81</v>
      </c>
      <c r="D65" s="41">
        <v>0</v>
      </c>
      <c r="E65" s="41">
        <v>0</v>
      </c>
      <c r="F65" s="41">
        <v>0</v>
      </c>
      <c r="G65" s="41">
        <v>75.438100169123004</v>
      </c>
      <c r="H65" s="41">
        <v>75.438100169123004</v>
      </c>
    </row>
    <row r="66" spans="1:8">
      <c r="A66" s="2"/>
      <c r="B66" s="33"/>
      <c r="C66" s="33" t="s">
        <v>82</v>
      </c>
      <c r="D66" s="41">
        <v>0</v>
      </c>
      <c r="E66" s="41">
        <v>0</v>
      </c>
      <c r="F66" s="41">
        <v>0</v>
      </c>
      <c r="G66" s="41">
        <v>393.10607780768999</v>
      </c>
      <c r="H66" s="41">
        <v>393.10607780768999</v>
      </c>
    </row>
    <row r="67" spans="1:8">
      <c r="A67" s="2"/>
      <c r="B67" s="33"/>
      <c r="C67" s="33" t="s">
        <v>83</v>
      </c>
      <c r="D67" s="41">
        <v>5894.2500055975997</v>
      </c>
      <c r="E67" s="41">
        <v>1398.3924957519</v>
      </c>
      <c r="F67" s="41">
        <v>0</v>
      </c>
      <c r="G67" s="41">
        <v>806.65561903533001</v>
      </c>
      <c r="H67" s="41">
        <v>8099.2981203848003</v>
      </c>
    </row>
    <row r="68" spans="1:8">
      <c r="A68" s="2"/>
      <c r="B68" s="33"/>
      <c r="C68" s="33" t="s">
        <v>84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85</v>
      </c>
      <c r="C69" s="48" t="s">
        <v>86</v>
      </c>
      <c r="D69" s="41">
        <f>D67*3%</f>
        <v>176.82750016792801</v>
      </c>
      <c r="E69" s="41">
        <f>E67*3%</f>
        <v>41.951774872557003</v>
      </c>
      <c r="F69" s="41">
        <f>F67*3%</f>
        <v>0</v>
      </c>
      <c r="G69" s="41">
        <f>G67*3%</f>
        <v>24.199668571059899</v>
      </c>
      <c r="H69" s="41">
        <f>SUM(D69:G69)</f>
        <v>242.97894361154499</v>
      </c>
    </row>
    <row r="70" spans="1:8">
      <c r="A70" s="2"/>
      <c r="B70" s="33"/>
      <c r="C70" s="33" t="s">
        <v>87</v>
      </c>
      <c r="D70" s="41">
        <f>D69</f>
        <v>176.82750016792801</v>
      </c>
      <c r="E70" s="41">
        <f>E69</f>
        <v>41.951774872557003</v>
      </c>
      <c r="F70" s="41">
        <f>F69</f>
        <v>0</v>
      </c>
      <c r="G70" s="41">
        <f>G69</f>
        <v>24.199668571059899</v>
      </c>
      <c r="H70" s="41">
        <f>SUM(D70:G70)</f>
        <v>242.97894361154499</v>
      </c>
    </row>
    <row r="71" spans="1:8">
      <c r="A71" s="2"/>
      <c r="B71" s="33"/>
      <c r="C71" s="33" t="s">
        <v>88</v>
      </c>
      <c r="D71" s="41">
        <f>D70+D67</f>
        <v>6071.0775057655301</v>
      </c>
      <c r="E71" s="41">
        <f>E70+E67</f>
        <v>1440.34427062446</v>
      </c>
      <c r="F71" s="41">
        <f>F70+F67</f>
        <v>0</v>
      </c>
      <c r="G71" s="41">
        <f>G70+G67</f>
        <v>830.85528760638999</v>
      </c>
      <c r="H71" s="41">
        <f>SUM(D71:G71)</f>
        <v>8342.2770639963692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90</v>
      </c>
      <c r="C73" s="48" t="s">
        <v>91</v>
      </c>
      <c r="D73" s="41">
        <f>D71*20%</f>
        <v>1214.2155011531099</v>
      </c>
      <c r="E73" s="41">
        <f>E71*20%</f>
        <v>288.068854124891</v>
      </c>
      <c r="F73" s="41">
        <f>F71*20%</f>
        <v>0</v>
      </c>
      <c r="G73" s="41">
        <f>G71*20%</f>
        <v>166.17105752127799</v>
      </c>
      <c r="H73" s="41">
        <f>SUM(D73:G73)</f>
        <v>1668.4554127992801</v>
      </c>
    </row>
    <row r="74" spans="1:8">
      <c r="A74" s="2"/>
      <c r="B74" s="33"/>
      <c r="C74" s="33" t="s">
        <v>92</v>
      </c>
      <c r="D74" s="41">
        <f>D73</f>
        <v>1214.2155011531099</v>
      </c>
      <c r="E74" s="41">
        <f>E73</f>
        <v>288.068854124891</v>
      </c>
      <c r="F74" s="41">
        <f>F73</f>
        <v>0</v>
      </c>
      <c r="G74" s="41">
        <f>G73</f>
        <v>166.17105752127799</v>
      </c>
      <c r="H74" s="41">
        <f>SUM(D74:G74)</f>
        <v>1668.4554127992801</v>
      </c>
    </row>
    <row r="75" spans="1:8">
      <c r="A75" s="2"/>
      <c r="B75" s="33"/>
      <c r="C75" s="33" t="s">
        <v>93</v>
      </c>
      <c r="D75" s="41">
        <f>D74+D71</f>
        <v>7285.2930069186305</v>
      </c>
      <c r="E75" s="41">
        <f>E74+E71</f>
        <v>1728.4131247493499</v>
      </c>
      <c r="F75" s="41">
        <f>F74+F71</f>
        <v>0</v>
      </c>
      <c r="G75" s="41">
        <f>G74+G71</f>
        <v>997.02634512766804</v>
      </c>
      <c r="H75" s="41">
        <f>SUM(D75:G75)</f>
        <v>10010.7324767956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159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4263.9728722881</v>
      </c>
      <c r="E13" s="32">
        <v>290.38243722772</v>
      </c>
      <c r="F13" s="32">
        <v>0</v>
      </c>
      <c r="G13" s="32">
        <v>0</v>
      </c>
      <c r="H13" s="32">
        <v>4554.3553095158004</v>
      </c>
      <c r="J13" s="20"/>
    </row>
    <row r="14" spans="1:14">
      <c r="A14" s="2"/>
      <c r="B14" s="33"/>
      <c r="C14" s="33" t="s">
        <v>101</v>
      </c>
      <c r="D14" s="32">
        <v>4263.9728722881</v>
      </c>
      <c r="E14" s="32">
        <v>290.38243722772</v>
      </c>
      <c r="F14" s="32">
        <v>0</v>
      </c>
      <c r="G14" s="32">
        <v>0</v>
      </c>
      <c r="H14" s="32">
        <v>4554.3553095158004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103</v>
      </c>
      <c r="D13" s="32">
        <v>0</v>
      </c>
      <c r="E13" s="32">
        <v>0</v>
      </c>
      <c r="F13" s="32">
        <v>0</v>
      </c>
      <c r="G13" s="32">
        <v>13.848342758996999</v>
      </c>
      <c r="H13" s="32">
        <v>13.848342758996999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13.848342758996999</v>
      </c>
      <c r="H14" s="32">
        <v>13.848342758996999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262.51540972765002</v>
      </c>
      <c r="H13" s="32">
        <v>262.51540972765002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262.51540972765002</v>
      </c>
      <c r="H14" s="32">
        <v>262.51540972765002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469.58510342904998</v>
      </c>
      <c r="E13" s="32">
        <v>937.18748775333995</v>
      </c>
      <c r="F13" s="32">
        <v>0</v>
      </c>
      <c r="G13" s="32">
        <v>0</v>
      </c>
      <c r="H13" s="32">
        <v>1406.7725911824</v>
      </c>
      <c r="J13" s="20"/>
    </row>
    <row r="14" spans="1:14">
      <c r="A14" s="2"/>
      <c r="B14" s="33"/>
      <c r="C14" s="33" t="s">
        <v>101</v>
      </c>
      <c r="D14" s="32">
        <v>469.58510342904998</v>
      </c>
      <c r="E14" s="32">
        <v>937.18748775333995</v>
      </c>
      <c r="F14" s="32">
        <v>0</v>
      </c>
      <c r="G14" s="32">
        <v>0</v>
      </c>
      <c r="H14" s="32">
        <v>1406.7725911824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26.206499121273001</v>
      </c>
      <c r="H13" s="32">
        <v>26.206499121273001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26.206499121273001</v>
      </c>
      <c r="H14" s="32">
        <v>26.206499121273001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113</v>
      </c>
      <c r="D13" s="32">
        <v>0</v>
      </c>
      <c r="E13" s="32">
        <v>0</v>
      </c>
      <c r="F13" s="32">
        <v>0</v>
      </c>
      <c r="G13" s="32">
        <v>75.438100169123004</v>
      </c>
      <c r="H13" s="32">
        <v>75.438100169123004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75.438100169123004</v>
      </c>
      <c r="H14" s="32">
        <v>75.438100169123004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5" t="s">
        <v>165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98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115</v>
      </c>
      <c r="D13" s="32">
        <v>895.82951969619</v>
      </c>
      <c r="E13" s="32">
        <v>61.007226607969997</v>
      </c>
      <c r="F13" s="32">
        <v>0</v>
      </c>
      <c r="G13" s="32">
        <v>0</v>
      </c>
      <c r="H13" s="32">
        <v>956.83674630415999</v>
      </c>
      <c r="J13" s="20"/>
    </row>
    <row r="14" spans="1:14">
      <c r="A14" s="2"/>
      <c r="B14" s="33"/>
      <c r="C14" s="33" t="s">
        <v>101</v>
      </c>
      <c r="D14" s="32">
        <v>895.82951969619</v>
      </c>
      <c r="E14" s="32">
        <v>61.007226607969997</v>
      </c>
      <c r="F14" s="32">
        <v>0</v>
      </c>
      <c r="G14" s="32">
        <v>0</v>
      </c>
      <c r="H14" s="32">
        <v>956.83674630415999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27-02-01</vt:lpstr>
      <vt:lpstr>ОСР 27-09-01</vt:lpstr>
      <vt:lpstr>ОСР 27-12-01</vt:lpstr>
      <vt:lpstr>ОСР 537 02-01</vt:lpstr>
      <vt:lpstr>ОСР 537-09-01</vt:lpstr>
      <vt:lpstr>ОСР 537 12-01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2025-11-14T09:32:30Z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C4452BF31A194C66B737D216F4AB2E0F_12</vt:lpwstr>
  </property>
  <property fmtid="{D5CDD505-2E9C-101B-9397-08002B2CF9AE}" pid="3" name="KSOProductBuildVer">
    <vt:lpwstr>1049-12.2.0.20795</vt:lpwstr>
  </property>
</Properties>
</file>